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92" windowWidth="11340" windowHeight="6228"/>
  </bookViews>
  <sheets>
    <sheet name="Sheet4" sheetId="8" r:id="rId1"/>
  </sheets>
  <definedNames>
    <definedName name="_xlnm.Print_Area" localSheetId="0">Sheet4!$A$1:$D$21</definedName>
  </definedNames>
  <calcPr calcId="145621"/>
</workbook>
</file>

<file path=xl/calcChain.xml><?xml version="1.0" encoding="utf-8"?>
<calcChain xmlns="http://schemas.openxmlformats.org/spreadsheetml/2006/main">
  <c r="C9" i="8" l="1"/>
  <c r="C12" i="8"/>
  <c r="C17" i="8"/>
  <c r="C21" i="8"/>
  <c r="C16" i="8"/>
  <c r="C13" i="8"/>
  <c r="C20" i="8"/>
</calcChain>
</file>

<file path=xl/sharedStrings.xml><?xml version="1.0" encoding="utf-8"?>
<sst xmlns="http://schemas.openxmlformats.org/spreadsheetml/2006/main" count="37" uniqueCount="25">
  <si>
    <t>PPB</t>
  </si>
  <si>
    <t xml:space="preserve"> </t>
  </si>
  <si>
    <t>Summarizing the project's algal available phosphorus export (PPE)</t>
  </si>
  <si>
    <t>Pre-PPE</t>
  </si>
  <si>
    <t>Post-PPE</t>
  </si>
  <si>
    <t>PPE</t>
  </si>
  <si>
    <t>TMC</t>
  </si>
  <si>
    <t>%</t>
  </si>
  <si>
    <t>lbs P/year</t>
  </si>
  <si>
    <r>
      <t xml:space="preserve">Project Phosphorus Budget - </t>
    </r>
    <r>
      <rPr>
        <sz val="11"/>
        <rFont val="Arial"/>
        <family val="2"/>
      </rPr>
      <t xml:space="preserve"> Worksheet 1</t>
    </r>
  </si>
  <si>
    <r>
      <t>Total Pre-Treatment Phosphorus Export -</t>
    </r>
    <r>
      <rPr>
        <sz val="11"/>
        <rFont val="Arial"/>
        <family val="2"/>
      </rPr>
      <t xml:space="preserve"> Worksheet 2</t>
    </r>
  </si>
  <si>
    <r>
      <t xml:space="preserve">Total Post-Treatment Phosphorus Export - </t>
    </r>
    <r>
      <rPr>
        <sz val="11"/>
        <rFont val="Arial"/>
        <family val="2"/>
      </rPr>
      <t>Worksheet 2</t>
    </r>
  </si>
  <si>
    <r>
      <t>Total Phosphorus Mitigation Credit</t>
    </r>
    <r>
      <rPr>
        <sz val="11"/>
        <rFont val="Arial"/>
        <family val="2"/>
      </rPr>
      <t xml:space="preserve"> - Worksheet 3     </t>
    </r>
  </si>
  <si>
    <r>
      <t xml:space="preserve"> Project Phosphorus Export </t>
    </r>
    <r>
      <rPr>
        <sz val="11"/>
        <rFont val="Arial"/>
        <family val="2"/>
      </rPr>
      <t xml:space="preserve">        (Post-PPE - TMC)</t>
    </r>
  </si>
  <si>
    <t xml:space="preserve"> WORKSHEET 4  -  PROJECT PHOSPHORUS EXPORT SUMMARY</t>
  </si>
  <si>
    <t>Project Name:</t>
  </si>
  <si>
    <t xml:space="preserve">The amount of phosphorus that needs further treatment or compensation                   </t>
  </si>
  <si>
    <t xml:space="preserve"> If the project is located in a watershed that is eligible for a compensation fee (or is a residential subdivision with buffers), a compensation fee  may be appropriate as follows:</t>
  </si>
  <si>
    <t>The post-treatment phosphorus export must be less than 40% of the pre-treatment export (Post-PPE &lt; 0.4*Pre-PPE)</t>
  </si>
  <si>
    <r>
      <t>If</t>
    </r>
    <r>
      <rPr>
        <b/>
        <i/>
        <sz val="10"/>
        <rFont val="Arial"/>
        <family val="2"/>
      </rPr>
      <t xml:space="preserve"> YES</t>
    </r>
    <r>
      <rPr>
        <i/>
        <sz val="10"/>
        <rFont val="Arial"/>
        <family val="2"/>
      </rPr>
      <t xml:space="preserve">,  PPE is less than or equal to PPB and the project meets its phosphorus budget .                                                                                               If </t>
    </r>
    <r>
      <rPr>
        <b/>
        <i/>
        <sz val="10"/>
        <rFont val="Arial"/>
        <family val="2"/>
      </rPr>
      <t>NO,</t>
    </r>
    <r>
      <rPr>
        <i/>
        <sz val="10"/>
        <rFont val="Arial"/>
        <family val="2"/>
      </rPr>
      <t xml:space="preserve">  PPE is greater than PPB, more reduction in phosphorus export is required or the payment of a compensation fee may be an option</t>
    </r>
  </si>
  <si>
    <r>
      <t xml:space="preserve">If </t>
    </r>
    <r>
      <rPr>
        <b/>
        <i/>
        <sz val="10"/>
        <rFont val="Arial"/>
        <family val="2"/>
      </rPr>
      <t>YES</t>
    </r>
    <r>
      <rPr>
        <i/>
        <sz val="10"/>
        <rFont val="Arial"/>
        <family val="2"/>
      </rPr>
      <t xml:space="preserve">, in some watersheds the compensation fee is an available option.         If </t>
    </r>
    <r>
      <rPr>
        <b/>
        <i/>
        <sz val="10"/>
        <rFont val="Arial"/>
        <family val="2"/>
      </rPr>
      <t>NO</t>
    </r>
    <r>
      <rPr>
        <i/>
        <sz val="10"/>
        <rFont val="Arial"/>
        <family val="2"/>
      </rPr>
      <t xml:space="preserve">, more treatment must be provided. PPE must be further reduced.                   </t>
    </r>
  </si>
  <si>
    <t>If Project Export has been reduced by greater than 60% and less than 75%, $25,000 per pound minus $833 per 1% Percent Export</t>
  </si>
  <si>
    <t>If Project Export has been reduced by greater than 75%, $12,500 per pound minus $500 per 1% Project Export</t>
  </si>
  <si>
    <r>
      <t xml:space="preserve">Has Project Phosphorus Export been sufficiently reduced?                                           </t>
    </r>
    <r>
      <rPr>
        <i/>
        <sz val="11"/>
        <rFont val="Arial"/>
        <family val="2"/>
      </rPr>
      <t>Is (Pre-PPE - Post-PPE)/Pre-PPE greater than 0.60?</t>
    </r>
  </si>
  <si>
    <r>
      <t xml:space="preserve">Is the Project Phosphorus Export </t>
    </r>
    <r>
      <rPr>
        <b/>
        <sz val="11"/>
        <rFont val="Calibri"/>
        <family val="2"/>
      </rPr>
      <t>≤</t>
    </r>
    <r>
      <rPr>
        <b/>
        <sz val="11"/>
        <rFont val="Arial"/>
        <family val="2"/>
      </rPr>
      <t xml:space="preserve"> the Project Phosphorus Budget? </t>
    </r>
    <r>
      <rPr>
        <sz val="11"/>
        <rFont val="Arial"/>
        <family val="2"/>
      </rPr>
      <t xml:space="preserve"> (PPE</t>
    </r>
    <r>
      <rPr>
        <sz val="11"/>
        <rFont val="Calibri"/>
        <family val="2"/>
      </rPr>
      <t>≤</t>
    </r>
    <r>
      <rPr>
        <sz val="11"/>
        <rFont val="Arial"/>
        <family val="2"/>
      </rPr>
      <t>PPB)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</si>
</sst>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&quot;$&quot;#,##0"/>
  </numFmts>
  <fonts count="16" x14ac:knownFonts="1">
    <font>
      <sz val="10"/>
      <name val="Arial"/>
    </font>
    <font>
      <sz val="10"/>
      <name val="Arial"/>
    </font>
    <font>
      <sz val="8"/>
      <name val="Arial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0"/>
      <name val="Arial"/>
    </font>
    <font>
      <i/>
      <sz val="10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i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3" borderId="0" xfId="0" applyFill="1" applyProtection="1">
      <protection locked="0"/>
    </xf>
    <xf numFmtId="2" fontId="0" fillId="2" borderId="0" xfId="0" applyNumberFormat="1" applyFill="1" applyBorder="1" applyAlignment="1" applyProtection="1">
      <alignment horizontal="center"/>
    </xf>
    <xf numFmtId="0" fontId="9" fillId="3" borderId="0" xfId="0" applyFont="1" applyFill="1" applyBorder="1" applyAlignment="1" applyProtection="1">
      <alignment horizontal="center" vertical="center" wrapText="1"/>
    </xf>
    <xf numFmtId="10" fontId="0" fillId="2" borderId="0" xfId="0" applyNumberFormat="1" applyFill="1" applyBorder="1" applyAlignment="1" applyProtection="1">
      <alignment horizontal="center"/>
    </xf>
    <xf numFmtId="1" fontId="5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3" fillId="0" borderId="2" xfId="0" applyFont="1" applyBorder="1" applyProtection="1"/>
    <xf numFmtId="0" fontId="3" fillId="0" borderId="0" xfId="0" applyFont="1" applyBorder="1" applyProtection="1"/>
    <xf numFmtId="0" fontId="8" fillId="2" borderId="2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left"/>
    </xf>
    <xf numFmtId="0" fontId="9" fillId="3" borderId="2" xfId="0" applyFont="1" applyFill="1" applyBorder="1" applyAlignment="1" applyProtection="1">
      <alignment horizontal="center" vertical="center" wrapText="1"/>
    </xf>
    <xf numFmtId="0" fontId="0" fillId="2" borderId="2" xfId="0" applyFill="1" applyBorder="1" applyProtection="1"/>
    <xf numFmtId="2" fontId="4" fillId="2" borderId="1" xfId="0" applyNumberFormat="1" applyFont="1" applyFill="1" applyBorder="1" applyAlignment="1" applyProtection="1">
      <alignment horizontal="left" vertical="center" wrapText="1"/>
    </xf>
    <xf numFmtId="0" fontId="11" fillId="3" borderId="0" xfId="0" applyFont="1" applyFill="1" applyBorder="1" applyAlignment="1" applyProtection="1">
      <alignment horizontal="center" vertical="center" wrapText="1"/>
    </xf>
    <xf numFmtId="2" fontId="7" fillId="4" borderId="3" xfId="0" applyNumberFormat="1" applyFont="1" applyFill="1" applyBorder="1" applyAlignment="1" applyProtection="1">
      <alignment horizontal="center"/>
    </xf>
    <xf numFmtId="0" fontId="10" fillId="3" borderId="3" xfId="0" applyFont="1" applyFill="1" applyBorder="1" applyAlignment="1" applyProtection="1">
      <alignment horizontal="left" vertical="center" wrapText="1"/>
    </xf>
    <xf numFmtId="0" fontId="10" fillId="3" borderId="3" xfId="0" applyFont="1" applyFill="1" applyBorder="1" applyAlignment="1" applyProtection="1">
      <alignment horizontal="left" vertical="center"/>
    </xf>
    <xf numFmtId="0" fontId="10" fillId="3" borderId="4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left"/>
    </xf>
    <xf numFmtId="2" fontId="7" fillId="4" borderId="3" xfId="0" applyNumberFormat="1" applyFont="1" applyFill="1" applyBorder="1" applyAlignment="1" applyProtection="1">
      <alignment horizontal="center" vertical="center"/>
    </xf>
    <xf numFmtId="2" fontId="7" fillId="4" borderId="3" xfId="0" applyNumberFormat="1" applyFont="1" applyFill="1" applyBorder="1" applyAlignment="1" applyProtection="1">
      <alignment vertical="center" wrapText="1"/>
    </xf>
    <xf numFmtId="2" fontId="7" fillId="4" borderId="5" xfId="0" applyNumberFormat="1" applyFont="1" applyFill="1" applyBorder="1" applyAlignment="1" applyProtection="1">
      <alignment vertical="center" wrapText="1"/>
    </xf>
    <xf numFmtId="2" fontId="5" fillId="3" borderId="1" xfId="0" applyNumberFormat="1" applyFont="1" applyFill="1" applyBorder="1" applyAlignment="1" applyProtection="1">
      <alignment horizontal="center"/>
    </xf>
    <xf numFmtId="0" fontId="5" fillId="4" borderId="5" xfId="0" applyFont="1" applyFill="1" applyBorder="1" applyAlignment="1" applyProtection="1">
      <alignment vertical="center"/>
    </xf>
    <xf numFmtId="2" fontId="7" fillId="5" borderId="3" xfId="0" applyNumberFormat="1" applyFont="1" applyFill="1" applyBorder="1" applyAlignment="1" applyProtection="1">
      <alignment horizontal="center"/>
      <protection locked="0"/>
    </xf>
    <xf numFmtId="0" fontId="6" fillId="6" borderId="3" xfId="0" applyFont="1" applyFill="1" applyBorder="1" applyAlignment="1" applyProtection="1">
      <alignment horizontal="left" vertical="center"/>
    </xf>
    <xf numFmtId="0" fontId="6" fillId="6" borderId="6" xfId="0" applyFont="1" applyFill="1" applyBorder="1" applyAlignment="1" applyProtection="1">
      <alignment horizontal="left" vertical="center"/>
    </xf>
    <xf numFmtId="0" fontId="6" fillId="6" borderId="5" xfId="0" applyFont="1" applyFill="1" applyBorder="1" applyAlignment="1" applyProtection="1">
      <alignment horizontal="left" vertical="center"/>
    </xf>
    <xf numFmtId="0" fontId="7" fillId="6" borderId="3" xfId="0" applyFont="1" applyFill="1" applyBorder="1" applyAlignment="1" applyProtection="1">
      <alignment horizontal="left" vertical="center"/>
    </xf>
    <xf numFmtId="0" fontId="7" fillId="6" borderId="6" xfId="0" applyFont="1" applyFill="1" applyBorder="1" applyAlignment="1" applyProtection="1">
      <alignment horizontal="left" vertical="center"/>
    </xf>
    <xf numFmtId="0" fontId="7" fillId="6" borderId="5" xfId="0" applyFont="1" applyFill="1" applyBorder="1" applyAlignment="1" applyProtection="1">
      <alignment horizontal="left" vertical="center"/>
    </xf>
    <xf numFmtId="0" fontId="10" fillId="4" borderId="3" xfId="0" applyFont="1" applyFill="1" applyBorder="1" applyAlignment="1" applyProtection="1">
      <alignment horizontal="left" vertical="center" wrapText="1"/>
    </xf>
    <xf numFmtId="0" fontId="10" fillId="4" borderId="6" xfId="0" applyFont="1" applyFill="1" applyBorder="1" applyAlignment="1" applyProtection="1">
      <alignment horizontal="left" vertical="center" wrapText="1"/>
    </xf>
    <xf numFmtId="0" fontId="10" fillId="4" borderId="5" xfId="0" applyFont="1" applyFill="1" applyBorder="1" applyAlignment="1" applyProtection="1">
      <alignment horizontal="left" vertical="center" wrapText="1"/>
    </xf>
    <xf numFmtId="0" fontId="10" fillId="5" borderId="3" xfId="0" applyFont="1" applyFill="1" applyBorder="1" applyAlignment="1" applyProtection="1">
      <alignment horizontal="left" vertical="center"/>
    </xf>
    <xf numFmtId="0" fontId="4" fillId="5" borderId="6" xfId="0" applyFont="1" applyFill="1" applyBorder="1" applyAlignment="1" applyProtection="1">
      <alignment horizontal="left" vertical="center"/>
    </xf>
    <xf numFmtId="0" fontId="4" fillId="5" borderId="5" xfId="0" applyFont="1" applyFill="1" applyBorder="1" applyAlignment="1" applyProtection="1">
      <alignment horizontal="left" vertical="center"/>
    </xf>
    <xf numFmtId="0" fontId="15" fillId="3" borderId="3" xfId="0" applyFont="1" applyFill="1" applyBorder="1" applyAlignment="1" applyProtection="1">
      <alignment horizontal="left" vertical="center" wrapText="1"/>
    </xf>
    <xf numFmtId="0" fontId="15" fillId="3" borderId="6" xfId="0" applyFont="1" applyFill="1" applyBorder="1" applyAlignment="1" applyProtection="1">
      <alignment horizontal="left" vertical="center" wrapText="1"/>
    </xf>
    <xf numFmtId="2" fontId="7" fillId="4" borderId="3" xfId="0" applyNumberFormat="1" applyFont="1" applyFill="1" applyBorder="1" applyAlignment="1" applyProtection="1">
      <alignment horizontal="center" vertical="center" wrapText="1"/>
    </xf>
    <xf numFmtId="2" fontId="7" fillId="4" borderId="5" xfId="0" applyNumberFormat="1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9" fillId="3" borderId="5" xfId="0" applyFont="1" applyFill="1" applyBorder="1" applyAlignment="1" applyProtection="1">
      <alignment horizontal="left" vertical="center" wrapText="1"/>
    </xf>
    <xf numFmtId="0" fontId="9" fillId="3" borderId="4" xfId="0" applyFont="1" applyFill="1" applyBorder="1" applyAlignment="1" applyProtection="1">
      <alignment horizontal="left" vertical="center" wrapText="1"/>
    </xf>
    <xf numFmtId="2" fontId="7" fillId="4" borderId="7" xfId="0" applyNumberFormat="1" applyFont="1" applyFill="1" applyBorder="1" applyAlignment="1" applyProtection="1">
      <alignment horizontal="center" vertical="center"/>
    </xf>
    <xf numFmtId="2" fontId="7" fillId="4" borderId="8" xfId="0" applyNumberFormat="1" applyFont="1" applyFill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 wrapText="1"/>
      <protection locked="0"/>
    </xf>
    <xf numFmtId="165" fontId="10" fillId="4" borderId="4" xfId="0" applyNumberFormat="1" applyFont="1" applyFill="1" applyBorder="1" applyAlignment="1" applyProtection="1">
      <alignment horizontal="center" vertical="center"/>
    </xf>
    <xf numFmtId="165" fontId="10" fillId="4" borderId="4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view="pageLayout" zoomScaleNormal="100" workbookViewId="0">
      <selection sqref="A1:D1"/>
    </sheetView>
  </sheetViews>
  <sheetFormatPr defaultColWidth="9.109375" defaultRowHeight="13.2" x14ac:dyDescent="0.25"/>
  <cols>
    <col min="1" max="1" width="53.6640625" style="1" customWidth="1"/>
    <col min="2" max="2" width="9.44140625" style="1" customWidth="1"/>
    <col min="3" max="3" width="10.33203125" style="2" customWidth="1"/>
    <col min="4" max="4" width="9" style="1" customWidth="1"/>
    <col min="5" max="16384" width="9.109375" style="1"/>
  </cols>
  <sheetData>
    <row r="1" spans="1:5" ht="31.95" customHeight="1" x14ac:dyDescent="0.25">
      <c r="A1" s="32" t="s">
        <v>14</v>
      </c>
      <c r="B1" s="33"/>
      <c r="C1" s="33"/>
      <c r="D1" s="34"/>
    </row>
    <row r="2" spans="1:5" ht="31.95" customHeight="1" x14ac:dyDescent="0.25">
      <c r="A2" s="35" t="s">
        <v>2</v>
      </c>
      <c r="B2" s="36"/>
      <c r="C2" s="36"/>
      <c r="D2" s="37"/>
    </row>
    <row r="3" spans="1:5" ht="23.4" customHeight="1" x14ac:dyDescent="0.25">
      <c r="A3" s="41" t="s">
        <v>15</v>
      </c>
      <c r="B3" s="42"/>
      <c r="C3" s="42"/>
      <c r="D3" s="43"/>
    </row>
    <row r="4" spans="1:5" ht="21.6" customHeight="1" x14ac:dyDescent="0.25">
      <c r="A4" s="12"/>
      <c r="B4" s="13"/>
      <c r="C4" s="3"/>
      <c r="D4" s="11"/>
    </row>
    <row r="5" spans="1:5" ht="22.2" customHeight="1" x14ac:dyDescent="0.25">
      <c r="A5" s="22" t="s">
        <v>9</v>
      </c>
      <c r="B5" s="24" t="s">
        <v>0</v>
      </c>
      <c r="C5" s="31"/>
      <c r="D5" s="25" t="s">
        <v>8</v>
      </c>
      <c r="E5" s="1" t="s">
        <v>1</v>
      </c>
    </row>
    <row r="6" spans="1:5" ht="22.5" customHeight="1" x14ac:dyDescent="0.25">
      <c r="A6" s="23" t="s">
        <v>10</v>
      </c>
      <c r="B6" s="24" t="s">
        <v>3</v>
      </c>
      <c r="C6" s="31"/>
      <c r="D6" s="25" t="s">
        <v>8</v>
      </c>
    </row>
    <row r="7" spans="1:5" ht="22.2" customHeight="1" x14ac:dyDescent="0.25">
      <c r="A7" s="23" t="s">
        <v>11</v>
      </c>
      <c r="B7" s="24" t="s">
        <v>4</v>
      </c>
      <c r="C7" s="31"/>
      <c r="D7" s="25" t="s">
        <v>8</v>
      </c>
    </row>
    <row r="8" spans="1:5" ht="22.2" customHeight="1" x14ac:dyDescent="0.25">
      <c r="A8" s="22" t="s">
        <v>12</v>
      </c>
      <c r="B8" s="24" t="s">
        <v>6</v>
      </c>
      <c r="C8" s="31"/>
      <c r="D8" s="25" t="s">
        <v>8</v>
      </c>
    </row>
    <row r="9" spans="1:5" ht="22.2" customHeight="1" x14ac:dyDescent="0.25">
      <c r="A9" s="22" t="s">
        <v>13</v>
      </c>
      <c r="B9" s="24" t="s">
        <v>5</v>
      </c>
      <c r="C9" s="21" t="str">
        <f>IFERROR(IF(C7-C8&gt;0,C7-C8,"")," ")</f>
        <v/>
      </c>
      <c r="D9" s="25" t="s">
        <v>8</v>
      </c>
    </row>
    <row r="10" spans="1:5" ht="12" customHeight="1" x14ac:dyDescent="0.25">
      <c r="A10" s="14"/>
      <c r="B10" s="15"/>
      <c r="C10" s="6"/>
      <c r="D10" s="16"/>
    </row>
    <row r="11" spans="1:5" s="4" customFormat="1" ht="28.95" customHeight="1" x14ac:dyDescent="0.25">
      <c r="A11" s="38" t="s">
        <v>24</v>
      </c>
      <c r="B11" s="39"/>
      <c r="C11" s="39"/>
      <c r="D11" s="40"/>
    </row>
    <row r="12" spans="1:5" s="4" customFormat="1" ht="60.6" customHeight="1" x14ac:dyDescent="0.25">
      <c r="A12" s="50" t="s">
        <v>19</v>
      </c>
      <c r="B12" s="50"/>
      <c r="C12" s="51" t="str">
        <f>IF(AND(C9&gt;0, C5&gt;0), IF(AND(C9&lt;=C5),"YES","NO"),"")</f>
        <v/>
      </c>
      <c r="D12" s="52"/>
    </row>
    <row r="13" spans="1:5" ht="31.95" customHeight="1" x14ac:dyDescent="0.25">
      <c r="A13" s="44" t="s">
        <v>16</v>
      </c>
      <c r="B13" s="45"/>
      <c r="C13" s="26" t="str">
        <f>IFERROR(IF((C9&lt;C5)," ",(C9-C5))," ")</f>
        <v xml:space="preserve"> </v>
      </c>
      <c r="D13" s="30" t="s">
        <v>8</v>
      </c>
    </row>
    <row r="14" spans="1:5" ht="13.2" customHeight="1" x14ac:dyDescent="0.25">
      <c r="A14" s="17"/>
      <c r="B14" s="7"/>
      <c r="C14" s="20"/>
      <c r="D14" s="29" t="s">
        <v>1</v>
      </c>
    </row>
    <row r="15" spans="1:5" s="5" customFormat="1" ht="43.2" customHeight="1" x14ac:dyDescent="0.25">
      <c r="A15" s="38" t="s">
        <v>23</v>
      </c>
      <c r="B15" s="39"/>
      <c r="C15" s="39"/>
      <c r="D15" s="40"/>
    </row>
    <row r="16" spans="1:5" ht="46.95" customHeight="1" x14ac:dyDescent="0.25">
      <c r="A16" s="48" t="s">
        <v>20</v>
      </c>
      <c r="B16" s="49"/>
      <c r="C16" s="46" t="str">
        <f>IFERROR(IF(C12="NO", IF(C17&gt;=60,"YES","NO"),""),"")</f>
        <v/>
      </c>
      <c r="D16" s="47"/>
    </row>
    <row r="17" spans="1:5" ht="33" customHeight="1" x14ac:dyDescent="0.25">
      <c r="A17" s="48" t="s">
        <v>18</v>
      </c>
      <c r="B17" s="49"/>
      <c r="C17" s="27" t="str">
        <f>IFERROR(IF(C12="no",(C6-C7)/C6*100,""),"")</f>
        <v/>
      </c>
      <c r="D17" s="28" t="s">
        <v>7</v>
      </c>
      <c r="E17" s="10" t="s">
        <v>1</v>
      </c>
    </row>
    <row r="18" spans="1:5" ht="15" customHeight="1" x14ac:dyDescent="0.25">
      <c r="A18" s="18"/>
      <c r="B18" s="15"/>
      <c r="C18" s="8"/>
      <c r="D18" s="19" t="s">
        <v>1</v>
      </c>
    </row>
    <row r="19" spans="1:5" s="4" customFormat="1" ht="49.2" customHeight="1" x14ac:dyDescent="0.25">
      <c r="A19" s="38" t="s">
        <v>17</v>
      </c>
      <c r="B19" s="39"/>
      <c r="C19" s="39"/>
      <c r="D19" s="40"/>
    </row>
    <row r="20" spans="1:5" s="4" customFormat="1" ht="49.2" customHeight="1" x14ac:dyDescent="0.25">
      <c r="A20" s="53" t="s">
        <v>21</v>
      </c>
      <c r="B20" s="53"/>
      <c r="C20" s="54" t="str">
        <f>IFERROR(IF(AND((C12="no"),(C17&gt;=60),(C17&lt;75)),(C13*(25000-((C17-60)*833))),""),"")</f>
        <v/>
      </c>
      <c r="D20" s="54"/>
    </row>
    <row r="21" spans="1:5" s="4" customFormat="1" ht="49.2" customHeight="1" x14ac:dyDescent="0.25">
      <c r="A21" s="53" t="s">
        <v>22</v>
      </c>
      <c r="B21" s="53"/>
      <c r="C21" s="55" t="str">
        <f>IFERROR(IF((AND((C12="no"),(C17&gt;=75))),(C13*(12500-(C17-75)*500))," ")," ")</f>
        <v xml:space="preserve"> </v>
      </c>
      <c r="D21" s="55"/>
    </row>
    <row r="22" spans="1:5" ht="33" customHeight="1" x14ac:dyDescent="0.25">
      <c r="B22" s="10" t="s">
        <v>1</v>
      </c>
    </row>
    <row r="23" spans="1:5" ht="21.6" customHeight="1" x14ac:dyDescent="0.25"/>
    <row r="24" spans="1:5" ht="21" customHeight="1" x14ac:dyDescent="0.25">
      <c r="E24" s="9" t="s">
        <v>1</v>
      </c>
    </row>
    <row r="25" spans="1:5" ht="31.2" customHeight="1" x14ac:dyDescent="0.25">
      <c r="E25" s="10" t="s">
        <v>1</v>
      </c>
    </row>
    <row r="26" spans="1:5" ht="31.95" customHeight="1" x14ac:dyDescent="0.25"/>
    <row r="27" spans="1:5" x14ac:dyDescent="0.25">
      <c r="B27" s="10" t="s">
        <v>1</v>
      </c>
    </row>
    <row r="28" spans="1:5" x14ac:dyDescent="0.25">
      <c r="E28" s="10"/>
    </row>
    <row r="29" spans="1:5" x14ac:dyDescent="0.25">
      <c r="E29" s="10"/>
    </row>
  </sheetData>
  <sheetProtection selectLockedCells="1"/>
  <mergeCells count="16">
    <mergeCell ref="A16:B16"/>
    <mergeCell ref="A20:B20"/>
    <mergeCell ref="A21:B21"/>
    <mergeCell ref="C20:D20"/>
    <mergeCell ref="C21:D21"/>
    <mergeCell ref="A15:D15"/>
    <mergeCell ref="A1:D1"/>
    <mergeCell ref="A2:D2"/>
    <mergeCell ref="A11:D11"/>
    <mergeCell ref="A19:D19"/>
    <mergeCell ref="A3:D3"/>
    <mergeCell ref="A13:B13"/>
    <mergeCell ref="C16:D16"/>
    <mergeCell ref="A17:B17"/>
    <mergeCell ref="A12:B12"/>
    <mergeCell ref="C12:D12"/>
  </mergeCells>
  <phoneticPr fontId="2" type="noConversion"/>
  <pageMargins left="0.75" right="0.75" top="0.75" bottom="0.75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Sheet4</vt:lpstr>
      <vt:lpstr>Sheet4!Print_Area</vt:lpstr>
    </vt:vector>
  </TitlesOfParts>
  <Company>Maine DEP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Jeff.Dennis</dc:creator>
  <cp:lastModifiedBy>Mary B Breton</cp:lastModifiedBy>
  <cp:lastPrinted>2016-02-11T19:35:15Z</cp:lastPrinted>
  <dcterms:created xsi:type="dcterms:W3CDTF">2005-11-23T18:11:23Z</dcterms:created>
  <dcterms:modified xsi:type="dcterms:W3CDTF">2016-04-22T17:32:28Z</dcterms:modified>
</cp:coreProperties>
</file>